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Questionnaire" sheetId="1" r:id="rId1"/>
    <sheet name="Contrôle" sheetId="2" state="hidden" r:id="rId2"/>
  </sheets>
  <definedNames>
    <definedName name="_xlnm._FilterDatabase" localSheetId="0">Questionnaire!$A$57:$E$63</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31" i="2" l="1"/>
  <c r="F31" i="2"/>
  <c r="G31" i="2"/>
  <c r="H31" i="2"/>
  <c r="E32" i="2"/>
  <c r="F32" i="2"/>
  <c r="F34" i="2" s="1"/>
  <c r="G32" i="2"/>
  <c r="H32" i="2"/>
  <c r="H37" i="2"/>
  <c r="F37" i="2"/>
  <c r="D32" i="2"/>
  <c r="C32" i="2"/>
  <c r="D31" i="2"/>
  <c r="C31" i="2"/>
  <c r="G28" i="2"/>
  <c r="G27" i="2"/>
  <c r="D4" i="2"/>
  <c r="E55" i="1"/>
  <c r="H39" i="2" s="1"/>
  <c r="E45" i="1"/>
  <c r="H38" i="2" s="1"/>
  <c r="H28" i="1"/>
  <c r="G28" i="1"/>
  <c r="F28" i="1"/>
  <c r="E28" i="1"/>
  <c r="D28" i="1"/>
  <c r="C28" i="1"/>
  <c r="J27" i="1"/>
  <c r="I27" i="1"/>
  <c r="J26" i="1"/>
  <c r="I26" i="1"/>
  <c r="G23" i="1"/>
  <c r="D57" i="1" s="1"/>
  <c r="G33" i="2" l="1"/>
  <c r="C34" i="2"/>
  <c r="E33" i="2"/>
  <c r="I32" i="2"/>
  <c r="J32" i="2"/>
  <c r="G34" i="2"/>
  <c r="H34" i="2"/>
  <c r="D34" i="2"/>
  <c r="H33" i="2"/>
  <c r="F33" i="2"/>
  <c r="E34" i="2"/>
  <c r="J28" i="1"/>
  <c r="D33" i="2"/>
  <c r="C33" i="2"/>
  <c r="I28" i="1"/>
  <c r="E31" i="1"/>
  <c r="F31" i="1" s="1"/>
  <c r="G29" i="2"/>
  <c r="E36" i="2" s="1"/>
  <c r="D40" i="2"/>
  <c r="D58" i="1"/>
  <c r="G31" i="1"/>
  <c r="D62" i="1"/>
  <c r="I33" i="2" l="1"/>
  <c r="J33" i="2"/>
  <c r="C36" i="2"/>
  <c r="D36" i="2" s="1"/>
  <c r="D61" i="1"/>
  <c r="D59" i="1"/>
  <c r="D41" i="2"/>
  <c r="F36" i="2" l="1"/>
  <c r="H40" i="2"/>
  <c r="D60" i="1"/>
  <c r="H41" i="2" l="1"/>
  <c r="C42" i="2" s="1"/>
  <c r="E63" i="1"/>
  <c r="F42" i="2" l="1"/>
  <c r="H42" i="2" s="1"/>
</calcChain>
</file>

<file path=xl/sharedStrings.xml><?xml version="1.0" encoding="utf-8"?>
<sst xmlns="http://schemas.openxmlformats.org/spreadsheetml/2006/main" count="132" uniqueCount="87">
  <si>
    <t xml:space="preserve">Nom prénom ou dénomination sociales </t>
  </si>
  <si>
    <t>Adresse du siège</t>
  </si>
  <si>
    <t xml:space="preserve">Ville </t>
  </si>
  <si>
    <t>Effectif salarié</t>
  </si>
  <si>
    <t>Code ativité</t>
  </si>
  <si>
    <t>N°SIRET</t>
  </si>
  <si>
    <t>Activité</t>
  </si>
  <si>
    <t>Fait elle partie des activités interdites par le décret du 23 mars 2020</t>
  </si>
  <si>
    <t>indiquer OUI ou NON dans la case ci-contre</t>
  </si>
  <si>
    <t>Avez-vous instaurer des livraisons ou un système de ventes à emporter</t>
  </si>
  <si>
    <t>Date de clôture du dernier exercice</t>
  </si>
  <si>
    <t>Si création en 2019 ou 2020 : date de début de l'activité</t>
  </si>
  <si>
    <t xml:space="preserve">Chiffre d'affaires HT du dernier exercice clos en 2019. </t>
  </si>
  <si>
    <t>Pour les créations depuis le 01/01/2019 : CA depuis le début d'activité</t>
  </si>
  <si>
    <t>Pour le chiffre d'affaires mentionné ci-dessus : nombre de mois d'activité</t>
  </si>
  <si>
    <t>Chiffre d'affaires ci-dessus ramené à douze mois</t>
  </si>
  <si>
    <t xml:space="preserve"> </t>
  </si>
  <si>
    <t>janv</t>
  </si>
  <si>
    <t>février</t>
  </si>
  <si>
    <t>mars</t>
  </si>
  <si>
    <t>avril</t>
  </si>
  <si>
    <t>mai</t>
  </si>
  <si>
    <t>juin</t>
  </si>
  <si>
    <t>janv/mars</t>
  </si>
  <si>
    <t>avril/juil</t>
  </si>
  <si>
    <t xml:space="preserve">Chiffre d'affaires HT  </t>
  </si>
  <si>
    <t>écart</t>
  </si>
  <si>
    <t>moyenne</t>
  </si>
  <si>
    <t>taux de perte</t>
  </si>
  <si>
    <t>coefficient CA</t>
  </si>
  <si>
    <t xml:space="preserve">LOYER DES LOCAUX  (hors charges locatives):  </t>
  </si>
  <si>
    <t xml:space="preserve"> PARTIE PROFESSIONNELLE UNIQUEMENT</t>
  </si>
  <si>
    <t xml:space="preserve">Loyer mensuel </t>
  </si>
  <si>
    <t>Local 1</t>
  </si>
  <si>
    <t>Local 2</t>
  </si>
  <si>
    <t>Nom et adresse propriétaires</t>
  </si>
  <si>
    <t xml:space="preserve">LOCATION LONGUE DUREE ET CREDIT BAIL DU MATERIEL NECESSAIRE A L'EXPLOITATION </t>
  </si>
  <si>
    <t xml:space="preserve">Hors véhicules de tourisme </t>
  </si>
  <si>
    <t>Matériel financé</t>
  </si>
  <si>
    <t>Organisme de financement</t>
  </si>
  <si>
    <t>Montant du loyer HT                        pour 1 mois</t>
  </si>
  <si>
    <t>Période totale de location</t>
  </si>
  <si>
    <t>du</t>
  </si>
  <si>
    <t>au</t>
  </si>
  <si>
    <t xml:space="preserve">EMPRUNTS DESTINES AU FINANCEMENT DES ELEMENTS NECESSAIRES A L'EXPLOITATION </t>
  </si>
  <si>
    <t xml:space="preserve">Hors financement véhicules de tourisme </t>
  </si>
  <si>
    <t>Objet du financement</t>
  </si>
  <si>
    <t>Montant du remboursement pour 1 mois</t>
  </si>
  <si>
    <t>Période totale de l'emprunt</t>
  </si>
  <si>
    <t>Entreprise éligible à l'aide</t>
  </si>
  <si>
    <t>Base de calcul de l'aide</t>
  </si>
  <si>
    <t xml:space="preserve">Plafond de l'aide </t>
  </si>
  <si>
    <t>Montant de l'aide théorique</t>
  </si>
  <si>
    <t>Perte de CA sur 6 mois (plafond aide) avec COEF CA</t>
  </si>
  <si>
    <t>CA 2019</t>
  </si>
  <si>
    <t xml:space="preserve">Montant de l'aide réélle : </t>
  </si>
  <si>
    <t>Les destinataires des données sont les agents habilités de la communauté de communes, des services compétents pour instruire la demande d'aide COVID 19 si vous la sollicitez, ainsi que du service en charge du système d'information de gestion financière et comptable de l'Etat. Vous pouvez exercer un droit d'accès, de rectification et d'effacement de ces données ainsi qu'un droit à la limitation ou à l'opposition du traitement en adressant votre demande à la CCFL, 500 rue de la Lys 59253 LA GORGUE.</t>
  </si>
  <si>
    <t>Fiche de contrôle Dossier de demande d'aide "COVID 19"</t>
  </si>
  <si>
    <t>Le dossier est il complet?</t>
  </si>
  <si>
    <t>OUI</t>
  </si>
  <si>
    <t>NON</t>
  </si>
  <si>
    <t>L'attestation est elle signée ?</t>
  </si>
  <si>
    <t>Le siège de l'entreprise est il bien en CCFL (vériier avec le KBIS ou attestation CMA) ?</t>
  </si>
  <si>
    <t>L'activité est elle commerciale ou artisanale?</t>
  </si>
  <si>
    <t>L'effectif salarié est il inférieur à 10 ?</t>
  </si>
  <si>
    <t>Le CA indiqué correspond il à celui mentionné sur l'imprimé fiscal ?</t>
  </si>
  <si>
    <t>Avez-vous vérifier qu'il n'y avait pas de financement de véhicules de tourisme ?</t>
  </si>
  <si>
    <t>Le montant des loyers et redevances de crédit bail est il cohérent avec celui figurant dans la balance des comptes ?</t>
  </si>
  <si>
    <t>Les périodes et les montants indiquées correspondent ils aux contrats?</t>
  </si>
  <si>
    <t>Les dernière échances sont elles toutes postérieures à avril 2020 ?</t>
  </si>
  <si>
    <t>Contrôle des calculs de l'aide</t>
  </si>
  <si>
    <r>
      <rPr>
        <sz val="11"/>
        <color rgb="FF000000"/>
        <rFont val="Calibri"/>
        <family val="2"/>
        <charset val="1"/>
      </rPr>
      <t xml:space="preserve">Chiffre d'affaires HT du dernier exercice clos en 2019. </t>
    </r>
    <r>
      <rPr>
        <i/>
        <sz val="9"/>
        <color rgb="FF000000"/>
        <rFont val="Calibri"/>
        <family val="2"/>
        <charset val="1"/>
      </rPr>
      <t>Pour les créaions en 2019 : CA depuis le début d'activité</t>
    </r>
  </si>
  <si>
    <t>pour le chiffre d'affaires mentionné ci-dessus : nombre de mois d'activité</t>
  </si>
  <si>
    <t>chiffre d'affaires ci-dessus ramené à douze mois</t>
  </si>
  <si>
    <t>% perte CA</t>
  </si>
  <si>
    <r>
      <rPr>
        <sz val="11"/>
        <color rgb="FF000000"/>
        <rFont val="Calibri"/>
        <family val="2"/>
        <charset val="1"/>
      </rPr>
      <t xml:space="preserve">LOCATION LONGUE DUREE ET CREDIT BAIL DU MATERIEL NECESSAIRE A L'EXPLOITATION - </t>
    </r>
    <r>
      <rPr>
        <b/>
        <sz val="11"/>
        <color rgb="FF000000"/>
        <rFont val="Calibri"/>
        <family val="2"/>
        <charset val="1"/>
      </rPr>
      <t xml:space="preserve">hors véhicules de tourisme </t>
    </r>
  </si>
  <si>
    <t>Montant de l'aide recalculée</t>
  </si>
  <si>
    <t xml:space="preserve">Montant de l'aide sur la fiche </t>
  </si>
  <si>
    <t>Ecart</t>
  </si>
  <si>
    <t>Le visa ne peut être donné s'il est répondu NON à une seule des questions sauf mention de la justification du NON dans le cadre ci-dessous</t>
  </si>
  <si>
    <t xml:space="preserve">Vérification faite par </t>
  </si>
  <si>
    <t>Le</t>
  </si>
  <si>
    <t>Visa</t>
  </si>
  <si>
    <t>janvier</t>
  </si>
  <si>
    <t xml:space="preserve">avril </t>
  </si>
  <si>
    <t>perte CA</t>
  </si>
  <si>
    <t>Dossier de demande d'aide "COVID 19" Pour les Professions libérales en société</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</si>
</sst>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
    <numFmt numFmtId="165" formatCode="#,##0&quot; €&quot;"/>
    <numFmt numFmtId="166" formatCode="0.00\ %"/>
    <numFmt numFmtId="167" formatCode="0.000"/>
    <numFmt numFmtId="168" formatCode="[$-F800]dddd&quot;, &quot;mmmm\ dd&quot;, &quot;yyyy"/>
  </numFmts>
  <fonts count="12" x14ac:knownFonts="1">
    <font>
      <sz val="11"/>
      <color rgb="FF000000"/>
      <name val="Calibri"/>
      <family val="2"/>
      <charset val="1"/>
    </font>
    <font>
      <b/>
      <sz val="22"/>
      <color rgb="FF000000"/>
      <name val="Calibri"/>
      <family val="2"/>
      <charset val="1"/>
    </font>
    <font>
      <i/>
      <sz val="9"/>
      <color rgb="FF000000"/>
      <name val="Calibri"/>
      <family val="2"/>
      <charset val="1"/>
    </font>
    <font>
      <i/>
      <sz val="11"/>
      <color rgb="FF000000"/>
      <name val="Calibri"/>
      <family val="2"/>
      <charset val="1"/>
    </font>
    <font>
      <sz val="8"/>
      <color rgb="FF000000"/>
      <name val="Calibri"/>
      <family val="2"/>
      <charset val="1"/>
    </font>
    <font>
      <b/>
      <sz val="11"/>
      <color rgb="FF000000"/>
      <name val="Calibri"/>
      <family val="2"/>
      <charset val="1"/>
    </font>
    <font>
      <sz val="14"/>
      <color rgb="FF000000"/>
      <name val="Calibri"/>
      <family val="2"/>
      <charset val="1"/>
    </font>
    <font>
      <sz val="20"/>
      <color rgb="FF000000"/>
      <name val="Calibri"/>
      <family val="2"/>
      <charset val="1"/>
    </font>
    <font>
      <sz val="8"/>
      <color rgb="FF222222"/>
      <name val="Arial"/>
      <family val="2"/>
      <charset val="1"/>
    </font>
    <font>
      <b/>
      <sz val="8"/>
      <color rgb="FF000000"/>
      <name val="Calibri"/>
      <family val="2"/>
      <charset val="1"/>
    </font>
    <font>
      <b/>
      <sz val="16"/>
      <color rgb="FF000000"/>
      <name val="Calibri"/>
      <family val="2"/>
      <charset val="1"/>
    </font>
    <font>
      <sz val="11"/>
      <color rgb="FF000000"/>
      <name val="Calibri"/>
      <family val="2"/>
      <charset val="1"/>
    </font>
  </fonts>
  <fills count="10">
    <fill>
      <patternFill patternType="none"/>
    </fill>
    <fill>
      <patternFill patternType="gray125"/>
    </fill>
    <fill>
      <patternFill patternType="solid">
        <fgColor rgb="FFA9D18E"/>
        <bgColor rgb="FFC5E0B4"/>
      </patternFill>
    </fill>
    <fill>
      <patternFill patternType="solid">
        <fgColor rgb="FFFFD966"/>
        <bgColor rgb="FFFFFF99"/>
      </patternFill>
    </fill>
    <fill>
      <patternFill patternType="solid">
        <fgColor rgb="FFFFF200"/>
        <bgColor rgb="FFFFFF00"/>
      </patternFill>
    </fill>
    <fill>
      <patternFill patternType="solid">
        <fgColor rgb="FFFFFF00"/>
        <bgColor rgb="FFFFF200"/>
      </patternFill>
    </fill>
    <fill>
      <patternFill patternType="solid">
        <fgColor rgb="FFE2F0D9"/>
        <bgColor rgb="FFFFFFCC"/>
      </patternFill>
    </fill>
    <fill>
      <patternFill patternType="solid">
        <fgColor rgb="FFC5E0B4"/>
        <bgColor rgb="FFA9D18E"/>
      </patternFill>
    </fill>
    <fill>
      <patternFill patternType="solid">
        <fgColor rgb="FF548235"/>
        <bgColor rgb="FF339966"/>
      </patternFill>
    </fill>
    <fill>
      <patternFill patternType="solid">
        <fgColor theme="9" tint="-0.249977111117893"/>
        <bgColor rgb="FFC5E0B4"/>
      </patternFill>
    </fill>
  </fills>
  <borders count="13">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double">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2">
    <xf numFmtId="0" fontId="0" fillId="0" borderId="0"/>
    <xf numFmtId="164" fontId="11" fillId="0" borderId="0" applyBorder="0" applyProtection="0"/>
  </cellStyleXfs>
  <cellXfs count="90">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1"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0" borderId="0" xfId="0" applyAlignment="1">
      <alignment horizontal="center" vertical="center"/>
    </xf>
    <xf numFmtId="14" fontId="0" fillId="3" borderId="2" xfId="0" applyNumberFormat="1" applyFill="1" applyBorder="1" applyAlignment="1" applyProtection="1">
      <alignment horizontal="center" vertical="center"/>
      <protection locked="0"/>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165" fontId="0" fillId="3" borderId="0" xfId="0" applyNumberFormat="1" applyFill="1" applyAlignment="1" applyProtection="1">
      <alignment vertical="center"/>
      <protection locked="0"/>
    </xf>
    <xf numFmtId="0" fontId="0" fillId="4" borderId="0" xfId="0" applyFill="1" applyAlignment="1">
      <alignment vertical="center"/>
    </xf>
    <xf numFmtId="165" fontId="0" fillId="0" borderId="5" xfId="0" applyNumberFormat="1" applyBorder="1" applyAlignment="1" applyProtection="1">
      <alignment vertical="center"/>
      <protection hidden="1"/>
    </xf>
    <xf numFmtId="166" fontId="0" fillId="0" borderId="0" xfId="1" applyNumberFormat="1" applyFont="1" applyBorder="1" applyAlignment="1" applyProtection="1">
      <alignment horizontal="center" vertical="center"/>
      <protection hidden="1"/>
    </xf>
    <xf numFmtId="0" fontId="0" fillId="0" borderId="0" xfId="0" applyAlignment="1">
      <alignment horizontal="center"/>
    </xf>
    <xf numFmtId="166" fontId="0" fillId="0" borderId="0" xfId="0" applyNumberFormat="1"/>
    <xf numFmtId="166" fontId="0" fillId="0" borderId="0" xfId="0" applyNumberFormat="1" applyAlignment="1">
      <alignment vertical="center"/>
    </xf>
    <xf numFmtId="166" fontId="0" fillId="0" borderId="0" xfId="0" applyNumberFormat="1" applyAlignment="1" applyProtection="1">
      <alignment horizontal="center" vertical="center"/>
      <protection hidden="1"/>
    </xf>
    <xf numFmtId="167" fontId="0" fillId="0" borderId="0" xfId="0" applyNumberFormat="1" applyAlignment="1" applyProtection="1">
      <alignment horizontal="center" vertical="center"/>
      <protection hidden="1"/>
    </xf>
    <xf numFmtId="0" fontId="0" fillId="5" borderId="0" xfId="0" applyFont="1" applyFill="1" applyAlignment="1">
      <alignment vertical="center"/>
    </xf>
    <xf numFmtId="0" fontId="0" fillId="2" borderId="0" xfId="0" applyFont="1" applyFill="1" applyAlignment="1">
      <alignment vertical="center"/>
    </xf>
    <xf numFmtId="0" fontId="5" fillId="6" borderId="0" xfId="0" applyFont="1" applyFill="1" applyAlignment="1" applyProtection="1">
      <alignment horizontal="center" vertical="center"/>
      <protection hidden="1"/>
    </xf>
    <xf numFmtId="165" fontId="0" fillId="7" borderId="0" xfId="0" applyNumberFormat="1" applyFill="1" applyAlignment="1" applyProtection="1">
      <alignment vertical="center"/>
      <protection hidden="1"/>
    </xf>
    <xf numFmtId="165" fontId="0" fillId="2" borderId="0" xfId="0" applyNumberFormat="1" applyFill="1" applyAlignment="1" applyProtection="1">
      <alignment vertical="center"/>
      <protection hidden="1"/>
    </xf>
    <xf numFmtId="165" fontId="0" fillId="8" borderId="0" xfId="0" applyNumberFormat="1" applyFill="1" applyAlignment="1" applyProtection="1">
      <alignment vertical="center"/>
      <protection hidden="1"/>
    </xf>
    <xf numFmtId="0" fontId="0" fillId="8" borderId="0" xfId="0" applyFont="1" applyFill="1" applyAlignment="1">
      <alignment horizontal="left" vertical="center"/>
    </xf>
    <xf numFmtId="165" fontId="0" fillId="0" borderId="0" xfId="0" applyNumberFormat="1" applyAlignment="1">
      <alignment vertical="center"/>
    </xf>
    <xf numFmtId="165" fontId="7" fillId="3" borderId="7" xfId="0" applyNumberFormat="1" applyFont="1" applyFill="1" applyBorder="1" applyAlignment="1" applyProtection="1">
      <alignment vertical="center"/>
      <protection hidden="1"/>
    </xf>
    <xf numFmtId="0" fontId="0" fillId="0" borderId="0" xfId="0" applyBorder="1" applyAlignment="1">
      <alignment horizontal="left" vertical="center"/>
    </xf>
    <xf numFmtId="0" fontId="5" fillId="0" borderId="8" xfId="0" applyFont="1" applyBorder="1" applyAlignment="1">
      <alignment vertical="center"/>
    </xf>
    <xf numFmtId="0" fontId="9" fillId="0" borderId="9" xfId="0" applyFont="1" applyBorder="1" applyAlignment="1">
      <alignment vertical="center"/>
    </xf>
    <xf numFmtId="0" fontId="4" fillId="0" borderId="0" xfId="0" applyFont="1" applyBorder="1" applyAlignment="1">
      <alignment vertical="center"/>
    </xf>
    <xf numFmtId="165" fontId="0" fillId="3" borderId="0" xfId="0" applyNumberFormat="1" applyFill="1" applyAlignment="1">
      <alignment vertical="center"/>
    </xf>
    <xf numFmtId="165" fontId="0" fillId="0" borderId="5" xfId="0" applyNumberFormat="1" applyBorder="1" applyAlignment="1">
      <alignment vertical="center"/>
    </xf>
    <xf numFmtId="166" fontId="0" fillId="0" borderId="0" xfId="1" applyNumberFormat="1" applyFont="1" applyBorder="1" applyAlignment="1" applyProtection="1">
      <alignment horizontal="center" vertical="center"/>
    </xf>
    <xf numFmtId="166" fontId="0" fillId="0" borderId="0" xfId="0" applyNumberFormat="1" applyAlignment="1">
      <alignment horizontal="center" vertical="center"/>
    </xf>
    <xf numFmtId="167" fontId="0" fillId="0" borderId="0" xfId="0" applyNumberFormat="1" applyAlignment="1">
      <alignment horizontal="center" vertical="center"/>
    </xf>
    <xf numFmtId="165" fontId="0" fillId="3" borderId="2" xfId="0" applyNumberFormat="1" applyFill="1" applyBorder="1" applyAlignment="1">
      <alignment vertical="center"/>
    </xf>
    <xf numFmtId="0" fontId="5" fillId="0" borderId="0" xfId="0" applyFont="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65" fontId="7" fillId="0" borderId="7" xfId="0" applyNumberFormat="1" applyFont="1" applyBorder="1" applyAlignment="1">
      <alignment vertical="center"/>
    </xf>
    <xf numFmtId="165" fontId="7" fillId="3" borderId="7" xfId="0" applyNumberFormat="1" applyFont="1" applyFill="1" applyBorder="1" applyAlignment="1" applyProtection="1">
      <alignment vertical="center"/>
      <protection locked="0"/>
    </xf>
    <xf numFmtId="165" fontId="10" fillId="5" borderId="0" xfId="0" applyNumberFormat="1" applyFont="1" applyFill="1" applyAlignment="1">
      <alignment vertical="center"/>
    </xf>
    <xf numFmtId="0" fontId="0" fillId="0" borderId="0" xfId="0" applyFont="1" applyBorder="1" applyAlignment="1">
      <alignment horizontal="right" vertical="center"/>
    </xf>
    <xf numFmtId="167" fontId="0" fillId="0" borderId="0" xfId="0" applyNumberFormat="1" applyAlignment="1">
      <alignment vertical="center"/>
    </xf>
    <xf numFmtId="2" fontId="0" fillId="0" borderId="0" xfId="0" applyNumberFormat="1" applyAlignment="1">
      <alignment horizontal="center" vertical="center"/>
    </xf>
    <xf numFmtId="0" fontId="0" fillId="0" borderId="1" xfId="0" applyFont="1" applyBorder="1" applyAlignment="1">
      <alignment horizontal="left" vertical="center"/>
    </xf>
    <xf numFmtId="0" fontId="0" fillId="3" borderId="2" xfId="0" applyFont="1" applyFill="1" applyBorder="1" applyAlignment="1" applyProtection="1">
      <alignment vertical="center"/>
      <protection locked="0"/>
    </xf>
    <xf numFmtId="0" fontId="0" fillId="0" borderId="0" xfId="0" applyBorder="1" applyAlignment="1">
      <alignment vertical="center"/>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3"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left" vertical="center"/>
      <protection locked="0"/>
    </xf>
    <xf numFmtId="0" fontId="2" fillId="0" borderId="1" xfId="0" applyFont="1" applyBorder="1" applyAlignment="1">
      <alignment horizontal="center" vertical="center"/>
    </xf>
    <xf numFmtId="14"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165" fontId="0" fillId="3" borderId="2" xfId="0" applyNumberFormat="1" applyFill="1" applyBorder="1" applyAlignment="1" applyProtection="1">
      <alignment horizontal="center" vertical="center"/>
      <protection locked="0"/>
    </xf>
    <xf numFmtId="165" fontId="0" fillId="0" borderId="2" xfId="0" applyNumberFormat="1" applyBorder="1" applyAlignment="1" applyProtection="1">
      <alignment horizontal="center" vertical="center"/>
      <protection hidden="1"/>
    </xf>
    <xf numFmtId="0" fontId="0" fillId="2" borderId="0" xfId="0" applyFont="1" applyFill="1" applyBorder="1" applyAlignment="1">
      <alignment horizontal="left" vertical="center"/>
    </xf>
    <xf numFmtId="165" fontId="0" fillId="3" borderId="3" xfId="0" applyNumberFormat="1" applyFill="1" applyBorder="1" applyAlignment="1" applyProtection="1">
      <alignment horizontal="right" vertical="center"/>
      <protection locked="0"/>
    </xf>
    <xf numFmtId="0" fontId="0" fillId="3" borderId="2" xfId="0" applyFill="1" applyBorder="1" applyAlignment="1" applyProtection="1">
      <alignment horizontal="center" vertical="center" wrapText="1"/>
      <protection locked="0"/>
    </xf>
    <xf numFmtId="0" fontId="0" fillId="5" borderId="0" xfId="0" applyFont="1" applyFill="1" applyBorder="1" applyAlignment="1">
      <alignment horizontal="right"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65" fontId="0" fillId="3" borderId="2" xfId="0" applyNumberFormat="1" applyFill="1" applyBorder="1" applyAlignment="1" applyProtection="1">
      <alignment horizontal="right" vertical="center"/>
      <protection locked="0"/>
    </xf>
    <xf numFmtId="165" fontId="0" fillId="0" borderId="5" xfId="0" applyNumberFormat="1" applyBorder="1" applyAlignment="1" applyProtection="1">
      <alignment horizontal="right" vertical="center"/>
      <protection hidden="1"/>
    </xf>
    <xf numFmtId="0" fontId="0" fillId="8" borderId="0" xfId="0" applyFont="1" applyFill="1" applyBorder="1" applyAlignment="1">
      <alignment horizontal="left" vertical="center"/>
    </xf>
    <xf numFmtId="0" fontId="6" fillId="3" borderId="0" xfId="0" applyFont="1" applyFill="1" applyBorder="1" applyAlignment="1">
      <alignment horizontal="center" vertical="center"/>
    </xf>
    <xf numFmtId="0" fontId="8" fillId="0" borderId="0" xfId="0" applyFont="1" applyBorder="1" applyAlignment="1">
      <alignment horizontal="center" vertical="center" wrapText="1"/>
    </xf>
    <xf numFmtId="0" fontId="0" fillId="6" borderId="0" xfId="0" applyFont="1" applyFill="1" applyBorder="1" applyAlignment="1">
      <alignment horizontal="left" vertical="center"/>
    </xf>
    <xf numFmtId="0" fontId="0" fillId="7" borderId="0" xfId="0" applyFont="1" applyFill="1" applyBorder="1" applyAlignment="1">
      <alignment horizontal="left" vertical="center"/>
    </xf>
    <xf numFmtId="0" fontId="0" fillId="3" borderId="2" xfId="0" applyFill="1" applyBorder="1" applyAlignment="1">
      <alignment vertical="center"/>
    </xf>
    <xf numFmtId="0" fontId="0" fillId="0" borderId="0" xfId="0" applyFont="1" applyBorder="1" applyAlignment="1">
      <alignment horizontal="left" vertical="center"/>
    </xf>
    <xf numFmtId="0" fontId="0" fillId="0" borderId="1" xfId="0" applyFont="1" applyBorder="1" applyAlignment="1">
      <alignment horizontal="left" vertical="center" wrapText="1"/>
    </xf>
    <xf numFmtId="165" fontId="0" fillId="3" borderId="2" xfId="0" applyNumberFormat="1" applyFill="1" applyBorder="1" applyAlignment="1">
      <alignment horizontal="center" vertical="center"/>
    </xf>
    <xf numFmtId="0" fontId="0" fillId="3" borderId="2" xfId="0" applyFill="1" applyBorder="1" applyAlignment="1">
      <alignment horizontal="center" vertical="center"/>
    </xf>
    <xf numFmtId="165" fontId="0" fillId="0" borderId="2" xfId="0" applyNumberFormat="1" applyBorder="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168" fontId="0" fillId="3" borderId="2" xfId="0" applyNumberFormat="1" applyFont="1" applyFill="1" applyBorder="1" applyAlignment="1" applyProtection="1">
      <alignment horizontal="center" vertical="center"/>
      <protection locked="0"/>
    </xf>
    <xf numFmtId="0" fontId="1" fillId="9" borderId="0" xfId="0" applyFont="1" applyFill="1" applyBorder="1" applyAlignment="1">
      <alignment horizontal="center" vertical="center" wrapText="1"/>
    </xf>
    <xf numFmtId="166" fontId="0" fillId="0" borderId="0" xfId="0" applyNumberFormat="1" applyAlignment="1" applyProtection="1">
      <alignment vertical="center"/>
      <protection hidden="1"/>
    </xf>
  </cellXfs>
  <cellStyles count="2">
    <cellStyle name="Normal" xfId="0" builtinId="0"/>
    <cellStyle name="Pourcentage" xfId="1" builtinId="5"/>
  </cellStyles>
  <dxfs count="3">
    <dxf>
      <fill>
        <patternFill>
          <bgColor rgb="FFFFC7CE"/>
        </patternFill>
      </fill>
    </dxf>
    <dxf>
      <fill>
        <patternFill>
          <bgColor rgb="FFFF0000"/>
        </patternFill>
      </fill>
    </dxf>
    <dxf>
      <font>
        <b val="0"/>
        <i val="0"/>
        <strike val="0"/>
        <outline val="0"/>
        <shadow val="0"/>
        <u val="none"/>
        <color rgb="FF000000"/>
        <name val="Calibri"/>
      </font>
      <numFmt numFmtId="164" formatCode="0\ %"/>
      <fill>
        <patternFill>
          <bgColor rgb="FFFFFFFF"/>
        </patternFill>
      </fill>
      <alignment horizontal="general" vertical="bottom" textRotation="0" wrapText="0" indent="0" shrinkToFit="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A9D18E"/>
      <rgbColor rgb="FF808080"/>
      <rgbColor rgb="FF9999FF"/>
      <rgbColor rgb="FF993366"/>
      <rgbColor rgb="FFFFFFCC"/>
      <rgbColor rgb="FFCCFFFF"/>
      <rgbColor rgb="FF660066"/>
      <rgbColor rgb="FFFF8080"/>
      <rgbColor rgb="FF0066CC"/>
      <rgbColor rgb="FFC5E0B4"/>
      <rgbColor rgb="FF000080"/>
      <rgbColor rgb="FFFF00FF"/>
      <rgbColor rgb="FFFFF200"/>
      <rgbColor rgb="FF00FFFF"/>
      <rgbColor rgb="FF800080"/>
      <rgbColor rgb="FF800000"/>
      <rgbColor rgb="FF008080"/>
      <rgbColor rgb="FF0000FF"/>
      <rgbColor rgb="FF00CCFF"/>
      <rgbColor rgb="FFCCFFFF"/>
      <rgbColor rgb="FFE2F0D9"/>
      <rgbColor rgb="FFFFFF99"/>
      <rgbColor rgb="FF99CCFF"/>
      <rgbColor rgb="FFFF99CC"/>
      <rgbColor rgb="FFCC99FF"/>
      <rgbColor rgb="FFFFD966"/>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351720</xdr:colOff>
      <xdr:row>1</xdr:row>
      <xdr:rowOff>82800</xdr:rowOff>
    </xdr:to>
    <xdr:pic>
      <xdr:nvPicPr>
        <xdr:cNvPr id="2" name="Image 1"/>
        <xdr:cNvPicPr/>
      </xdr:nvPicPr>
      <xdr:blipFill>
        <a:blip xmlns:r="http://schemas.openxmlformats.org/officeDocument/2006/relationships" r:embed="rId1"/>
        <a:stretch/>
      </xdr:blipFill>
      <xdr:spPr>
        <a:xfrm>
          <a:off x="0" y="0"/>
          <a:ext cx="3264120" cy="854280"/>
        </a:xfrm>
        <a:prstGeom prst="rect">
          <a:avLst/>
        </a:prstGeom>
        <a:ln>
          <a:noFill/>
        </a:ln>
      </xdr:spPr>
    </xdr:pic>
    <xdr:clientData/>
  </xdr:twoCellAnchor>
  <xdr:twoCellAnchor editAs="oneCell">
    <xdr:from>
      <xdr:col>0</xdr:col>
      <xdr:colOff>0</xdr:colOff>
      <xdr:row>65</xdr:row>
      <xdr:rowOff>360</xdr:rowOff>
    </xdr:from>
    <xdr:to>
      <xdr:col>0</xdr:col>
      <xdr:colOff>8280</xdr:colOff>
      <xdr:row>65</xdr:row>
      <xdr:rowOff>8640</xdr:rowOff>
    </xdr:to>
    <xdr:sp macro="" textlink="">
      <xdr:nvSpPr>
        <xdr:cNvPr id="3" name="CustomShape 1"/>
        <xdr:cNvSpPr/>
      </xdr:nvSpPr>
      <xdr:spPr>
        <a:xfrm>
          <a:off x="0" y="17847360"/>
          <a:ext cx="8280" cy="828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732240</xdr:colOff>
      <xdr:row>1</xdr:row>
      <xdr:rowOff>82800</xdr:rowOff>
    </xdr:to>
    <xdr:pic>
      <xdr:nvPicPr>
        <xdr:cNvPr id="2" name="Image 2"/>
        <xdr:cNvPicPr/>
      </xdr:nvPicPr>
      <xdr:blipFill>
        <a:blip xmlns:r="http://schemas.openxmlformats.org/officeDocument/2006/relationships" r:embed="rId1"/>
        <a:stretch/>
      </xdr:blipFill>
      <xdr:spPr>
        <a:xfrm>
          <a:off x="0" y="0"/>
          <a:ext cx="3230640" cy="85428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showGridLines="0" tabSelected="1" zoomScale="70" zoomScaleNormal="70" workbookViewId="0">
      <selection activeCell="H28" sqref="H28"/>
    </sheetView>
  </sheetViews>
  <sheetFormatPr baseColWidth="10" defaultColWidth="9.140625" defaultRowHeight="15" x14ac:dyDescent="0.25"/>
  <cols>
    <col min="1" max="1" width="27.5703125" customWidth="1"/>
    <col min="2" max="3" width="13.7109375" customWidth="1"/>
    <col min="4" max="4" width="17.5703125" customWidth="1"/>
    <col min="5" max="5" width="16.7109375" customWidth="1"/>
    <col min="6" max="7" width="13.7109375" customWidth="1"/>
    <col min="8" max="8" width="16.7109375" customWidth="1"/>
    <col min="9" max="10" width="10.7109375" hidden="1" customWidth="1"/>
    <col min="11" max="1025" width="10.7109375" customWidth="1"/>
  </cols>
  <sheetData>
    <row r="1" spans="1:8" ht="60.75" customHeight="1" x14ac:dyDescent="0.25">
      <c r="D1" s="88" t="s">
        <v>86</v>
      </c>
      <c r="E1" s="88"/>
      <c r="F1" s="88"/>
      <c r="G1" s="88"/>
      <c r="H1" s="88"/>
    </row>
    <row r="3" spans="1:8" s="1" customFormat="1" ht="24.95" customHeight="1" x14ac:dyDescent="0.25">
      <c r="A3" s="51" t="s">
        <v>0</v>
      </c>
      <c r="B3" s="51"/>
      <c r="C3" s="51"/>
      <c r="D3" s="52"/>
      <c r="E3" s="52"/>
      <c r="F3" s="52"/>
      <c r="G3" s="52"/>
      <c r="H3" s="52"/>
    </row>
    <row r="4" spans="1:8" s="1" customFormat="1" x14ac:dyDescent="0.25">
      <c r="D4" s="53"/>
      <c r="E4" s="53"/>
      <c r="F4" s="53"/>
      <c r="G4" s="53"/>
      <c r="H4" s="53"/>
    </row>
    <row r="5" spans="1:8" s="1" customFormat="1" ht="24.95" customHeight="1" x14ac:dyDescent="0.25">
      <c r="A5" s="1" t="s">
        <v>1</v>
      </c>
      <c r="B5" s="54"/>
      <c r="C5" s="54"/>
      <c r="D5" s="54"/>
      <c r="E5" s="54"/>
      <c r="F5" s="54"/>
      <c r="G5" s="54"/>
      <c r="H5" s="54"/>
    </row>
    <row r="6" spans="1:8" s="1" customFormat="1" ht="24.95" customHeight="1" x14ac:dyDescent="0.25">
      <c r="A6" s="1" t="s">
        <v>2</v>
      </c>
      <c r="B6" s="55"/>
      <c r="C6" s="55"/>
      <c r="D6" s="55"/>
      <c r="E6" s="55"/>
      <c r="F6" s="55"/>
      <c r="G6" s="55"/>
      <c r="H6" s="55"/>
    </row>
    <row r="7" spans="1:8" s="1" customFormat="1" ht="15" customHeight="1" x14ac:dyDescent="0.25">
      <c r="B7" s="3"/>
      <c r="C7" s="3"/>
      <c r="D7" s="3"/>
      <c r="E7" s="3"/>
      <c r="F7" s="3"/>
      <c r="G7" s="3"/>
      <c r="H7" s="3"/>
    </row>
    <row r="8" spans="1:8" s="1" customFormat="1" ht="23.25" customHeight="1" x14ac:dyDescent="0.25">
      <c r="A8" s="1" t="s">
        <v>3</v>
      </c>
      <c r="B8" s="4"/>
      <c r="C8" s="3" t="s">
        <v>4</v>
      </c>
      <c r="D8" s="5"/>
      <c r="E8" s="3" t="s">
        <v>5</v>
      </c>
      <c r="F8" s="56"/>
      <c r="G8" s="56"/>
      <c r="H8" s="56"/>
    </row>
    <row r="9" spans="1:8" s="1" customFormat="1" ht="15" customHeight="1" x14ac:dyDescent="0.25">
      <c r="B9" s="3"/>
      <c r="C9" s="3"/>
      <c r="D9" s="3"/>
      <c r="E9" s="3"/>
      <c r="F9" s="3"/>
      <c r="G9" s="3"/>
      <c r="H9" s="3"/>
    </row>
    <row r="10" spans="1:8" s="1" customFormat="1" ht="24.95" customHeight="1" x14ac:dyDescent="0.25">
      <c r="A10" s="1" t="s">
        <v>6</v>
      </c>
      <c r="B10" s="57"/>
      <c r="C10" s="57"/>
      <c r="D10" s="57"/>
      <c r="E10" s="57"/>
      <c r="F10" s="57"/>
      <c r="G10" s="57"/>
      <c r="H10" s="57"/>
    </row>
    <row r="11" spans="1:8" s="1" customFormat="1" x14ac:dyDescent="0.25"/>
    <row r="12" spans="1:8" s="1" customFormat="1" ht="24.95" customHeight="1" x14ac:dyDescent="0.25">
      <c r="A12" s="1" t="s">
        <v>7</v>
      </c>
      <c r="E12" s="58" t="s">
        <v>8</v>
      </c>
      <c r="F12" s="58"/>
      <c r="G12" s="58"/>
      <c r="H12" s="5"/>
    </row>
    <row r="13" spans="1:8" s="1" customFormat="1" x14ac:dyDescent="0.25">
      <c r="F13" s="6"/>
      <c r="G13" s="6"/>
      <c r="H13" s="6"/>
    </row>
    <row r="14" spans="1:8" s="1" customFormat="1" ht="24.95" customHeight="1" x14ac:dyDescent="0.25">
      <c r="A14" s="1" t="s">
        <v>9</v>
      </c>
      <c r="E14" s="58" t="s">
        <v>8</v>
      </c>
      <c r="F14" s="58"/>
      <c r="G14" s="58"/>
      <c r="H14" s="5"/>
    </row>
    <row r="15" spans="1:8" s="1" customFormat="1" x14ac:dyDescent="0.25">
      <c r="F15" s="2"/>
      <c r="H15" s="2"/>
    </row>
    <row r="16" spans="1:8" s="1" customFormat="1" ht="24.95" customHeight="1" x14ac:dyDescent="0.25">
      <c r="A16" s="1" t="s">
        <v>10</v>
      </c>
      <c r="C16" s="2"/>
      <c r="D16" s="2"/>
      <c r="E16" s="59"/>
      <c r="F16" s="59"/>
      <c r="G16" s="59"/>
    </row>
    <row r="17" spans="1:10" s="1" customFormat="1" x14ac:dyDescent="0.25">
      <c r="C17" s="2"/>
      <c r="D17" s="2"/>
      <c r="E17" s="2"/>
    </row>
    <row r="18" spans="1:10" s="1" customFormat="1" ht="24.95" customHeight="1" x14ac:dyDescent="0.25">
      <c r="A18" s="1" t="s">
        <v>11</v>
      </c>
      <c r="E18" s="60"/>
      <c r="F18" s="60"/>
      <c r="G18" s="60"/>
    </row>
    <row r="19" spans="1:10" s="1" customFormat="1" ht="15" customHeight="1" x14ac:dyDescent="0.25">
      <c r="E19" s="2"/>
      <c r="F19" s="2"/>
      <c r="G19" s="2"/>
    </row>
    <row r="20" spans="1:10" s="1" customFormat="1" ht="15" customHeight="1" x14ac:dyDescent="0.25">
      <c r="A20" s="51" t="s">
        <v>12</v>
      </c>
      <c r="B20" s="51"/>
      <c r="C20" s="51"/>
      <c r="D20" s="51"/>
      <c r="E20" s="51"/>
      <c r="F20" s="51"/>
      <c r="G20" s="61"/>
      <c r="H20" s="61"/>
    </row>
    <row r="21" spans="1:10" s="1" customFormat="1" ht="15" customHeight="1" x14ac:dyDescent="0.25">
      <c r="A21" s="8" t="s">
        <v>13</v>
      </c>
      <c r="B21" s="9"/>
      <c r="C21" s="9"/>
      <c r="D21" s="9"/>
      <c r="E21" s="9"/>
      <c r="F21" s="10"/>
      <c r="G21" s="61"/>
      <c r="H21" s="61"/>
    </row>
    <row r="22" spans="1:10" s="1" customFormat="1" ht="24.95" customHeight="1" x14ac:dyDescent="0.25">
      <c r="A22" s="51" t="s">
        <v>14</v>
      </c>
      <c r="B22" s="51"/>
      <c r="C22" s="51"/>
      <c r="D22" s="51"/>
      <c r="E22" s="51"/>
      <c r="F22" s="5"/>
    </row>
    <row r="23" spans="1:10" s="1" customFormat="1" ht="24.95" customHeight="1" x14ac:dyDescent="0.25">
      <c r="A23" s="1" t="s">
        <v>15</v>
      </c>
      <c r="B23" s="11"/>
      <c r="C23" s="12"/>
      <c r="D23" s="13"/>
      <c r="E23" s="13"/>
      <c r="G23" s="62" t="str">
        <f>IF(F22="","",G20/F22*12)</f>
        <v/>
      </c>
      <c r="H23" s="62"/>
    </row>
    <row r="24" spans="1:10" s="1" customFormat="1" x14ac:dyDescent="0.25">
      <c r="A24" s="12"/>
      <c r="B24" s="12"/>
      <c r="C24" s="12"/>
      <c r="D24" s="13"/>
      <c r="E24" s="13"/>
    </row>
    <row r="25" spans="1:10" s="1" customFormat="1" ht="24.95" customHeight="1" x14ac:dyDescent="0.25">
      <c r="A25" s="1" t="s">
        <v>16</v>
      </c>
      <c r="C25" s="6" t="s">
        <v>17</v>
      </c>
      <c r="D25" s="6" t="s">
        <v>18</v>
      </c>
      <c r="E25" s="6" t="s">
        <v>19</v>
      </c>
      <c r="F25" s="6" t="s">
        <v>20</v>
      </c>
      <c r="G25" s="6" t="s">
        <v>21</v>
      </c>
      <c r="H25" s="6" t="s">
        <v>22</v>
      </c>
      <c r="I25" s="6" t="s">
        <v>23</v>
      </c>
      <c r="J25" s="6" t="s">
        <v>24</v>
      </c>
    </row>
    <row r="26" spans="1:10" s="1" customFormat="1" ht="24.95" customHeight="1" x14ac:dyDescent="0.25">
      <c r="A26" s="1" t="s">
        <v>25</v>
      </c>
      <c r="B26" s="6">
        <v>2020</v>
      </c>
      <c r="C26" s="14"/>
      <c r="D26" s="14"/>
      <c r="E26" s="14"/>
      <c r="F26" s="14"/>
      <c r="G26" s="14"/>
      <c r="H26" s="14"/>
      <c r="I26" s="15">
        <f>SUM(C26:E26)</f>
        <v>0</v>
      </c>
      <c r="J26" s="15">
        <f>SUM(F26:H26)</f>
        <v>0</v>
      </c>
    </row>
    <row r="27" spans="1:10" s="1" customFormat="1" ht="24.95" customHeight="1" x14ac:dyDescent="0.25">
      <c r="A27" s="1" t="s">
        <v>25</v>
      </c>
      <c r="B27" s="6">
        <v>2019</v>
      </c>
      <c r="C27" s="14"/>
      <c r="D27" s="14"/>
      <c r="E27" s="14"/>
      <c r="F27" s="14"/>
      <c r="G27" s="14"/>
      <c r="H27" s="14"/>
      <c r="I27" s="15">
        <f>SUM(C27:E27)</f>
        <v>0</v>
      </c>
      <c r="J27" s="15">
        <f>SUM(F27:H27)</f>
        <v>0</v>
      </c>
    </row>
    <row r="28" spans="1:10" s="1" customFormat="1" ht="24.95" customHeight="1" x14ac:dyDescent="0.25">
      <c r="B28" s="6" t="s">
        <v>26</v>
      </c>
      <c r="C28" s="16">
        <f t="shared" ref="C28:H28" si="0">C26-C27</f>
        <v>0</v>
      </c>
      <c r="D28" s="16">
        <f t="shared" si="0"/>
        <v>0</v>
      </c>
      <c r="E28" s="16">
        <f t="shared" si="0"/>
        <v>0</v>
      </c>
      <c r="F28" s="16">
        <f t="shared" si="0"/>
        <v>0</v>
      </c>
      <c r="G28" s="16">
        <f t="shared" si="0"/>
        <v>0</v>
      </c>
      <c r="H28" s="16">
        <f t="shared" si="0"/>
        <v>0</v>
      </c>
      <c r="I28" s="15">
        <f>SUM(C28:E28)</f>
        <v>0</v>
      </c>
      <c r="J28" s="15">
        <f>SUM(F28:H28)</f>
        <v>0</v>
      </c>
    </row>
    <row r="29" spans="1:10" s="1" customFormat="1" ht="24.95" customHeight="1" x14ac:dyDescent="0.25">
      <c r="B29" s="6"/>
      <c r="C29" s="17"/>
      <c r="D29" s="17"/>
      <c r="I29" s="17"/>
    </row>
    <row r="30" spans="1:10" s="1" customFormat="1" ht="24.95" customHeight="1" x14ac:dyDescent="0.25">
      <c r="B30" s="6"/>
      <c r="C30" s="17"/>
      <c r="D30" s="18"/>
      <c r="E30" s="6" t="s">
        <v>27</v>
      </c>
      <c r="F30" s="6" t="s">
        <v>28</v>
      </c>
      <c r="G30" s="1" t="s">
        <v>29</v>
      </c>
      <c r="I30" s="17"/>
    </row>
    <row r="31" spans="1:10" s="1" customFormat="1" ht="24.95" customHeight="1" x14ac:dyDescent="0.25">
      <c r="B31" s="6"/>
      <c r="C31" s="17"/>
      <c r="D31" s="19"/>
      <c r="E31" s="89">
        <f>IF(I27=0,IF(J27&gt;0,-(J27-J26)/J27,1),IF((I26+I27)&gt;0,-((I26+J26)-(I27+J27))/(I27+J27),1))</f>
        <v>1</v>
      </c>
      <c r="F31" s="21">
        <f>IF(I27=0,IF(J27&gt;0,E31,1),IF(E31&gt;33.33%,100%,E31/33.33%))</f>
        <v>1</v>
      </c>
      <c r="G31" s="22" t="str">
        <f>IF(G23="","",+IF(G23&lt;1000000,1,(1-((G23-1000000)/200000))))</f>
        <v/>
      </c>
      <c r="I31" s="17"/>
    </row>
    <row r="32" spans="1:10" s="1" customFormat="1" x14ac:dyDescent="0.25"/>
    <row r="33" spans="1:8" s="1" customFormat="1" x14ac:dyDescent="0.25">
      <c r="A33" s="63" t="s">
        <v>30</v>
      </c>
      <c r="B33" s="63"/>
      <c r="C33" s="63"/>
      <c r="D33" s="23" t="s">
        <v>31</v>
      </c>
      <c r="E33" s="23"/>
      <c r="F33" s="23"/>
    </row>
    <row r="34" spans="1:8" s="1" customFormat="1" ht="24.95" customHeight="1" x14ac:dyDescent="0.25">
      <c r="A34" s="1" t="s">
        <v>32</v>
      </c>
      <c r="B34" s="1" t="s">
        <v>33</v>
      </c>
      <c r="C34" s="64"/>
      <c r="D34" s="64"/>
      <c r="F34" s="1" t="s">
        <v>34</v>
      </c>
      <c r="G34" s="64"/>
      <c r="H34" s="64"/>
    </row>
    <row r="35" spans="1:8" s="1" customFormat="1" ht="54.75" customHeight="1" x14ac:dyDescent="0.25">
      <c r="A35" s="1" t="s">
        <v>35</v>
      </c>
      <c r="C35" s="65"/>
      <c r="D35" s="65"/>
      <c r="E35" s="65"/>
      <c r="F35" s="65"/>
      <c r="G35" s="65"/>
      <c r="H35" s="65"/>
    </row>
    <row r="36" spans="1:8" s="1" customFormat="1" x14ac:dyDescent="0.25"/>
    <row r="37" spans="1:8" s="1" customFormat="1" x14ac:dyDescent="0.25">
      <c r="A37" s="63" t="s">
        <v>36</v>
      </c>
      <c r="B37" s="63"/>
      <c r="C37" s="63"/>
      <c r="D37" s="63"/>
      <c r="E37" s="63"/>
      <c r="F37" s="63"/>
      <c r="G37" s="66" t="s">
        <v>37</v>
      </c>
      <c r="H37" s="66"/>
    </row>
    <row r="38" spans="1:8" s="1" customFormat="1" ht="15" customHeight="1" x14ac:dyDescent="0.25">
      <c r="A38" s="67" t="s">
        <v>38</v>
      </c>
      <c r="B38" s="67"/>
      <c r="C38" s="68" t="s">
        <v>39</v>
      </c>
      <c r="D38" s="68"/>
      <c r="E38" s="69" t="s">
        <v>40</v>
      </c>
      <c r="F38" s="69"/>
      <c r="G38" s="68" t="s">
        <v>41</v>
      </c>
      <c r="H38" s="68"/>
    </row>
    <row r="39" spans="1:8" s="1" customFormat="1" x14ac:dyDescent="0.25">
      <c r="A39" s="67"/>
      <c r="B39" s="67"/>
      <c r="C39" s="68"/>
      <c r="D39" s="68"/>
      <c r="E39" s="69"/>
      <c r="F39" s="69"/>
      <c r="G39" s="6" t="s">
        <v>42</v>
      </c>
      <c r="H39" s="6" t="s">
        <v>43</v>
      </c>
    </row>
    <row r="40" spans="1:8" s="1" customFormat="1" ht="24.95" customHeight="1" x14ac:dyDescent="0.25">
      <c r="A40" s="60"/>
      <c r="B40" s="60"/>
      <c r="C40" s="60"/>
      <c r="D40" s="60"/>
      <c r="E40" s="70"/>
      <c r="F40" s="70"/>
      <c r="G40" s="7"/>
      <c r="H40" s="7"/>
    </row>
    <row r="41" spans="1:8" s="1" customFormat="1" ht="24.95" customHeight="1" x14ac:dyDescent="0.25">
      <c r="A41" s="60"/>
      <c r="B41" s="60"/>
      <c r="C41" s="60"/>
      <c r="D41" s="60"/>
      <c r="E41" s="70"/>
      <c r="F41" s="70"/>
      <c r="G41" s="7"/>
      <c r="H41" s="7"/>
    </row>
    <row r="42" spans="1:8" s="1" customFormat="1" ht="24.95" customHeight="1" x14ac:dyDescent="0.25">
      <c r="A42" s="60"/>
      <c r="B42" s="60"/>
      <c r="C42" s="60"/>
      <c r="D42" s="60"/>
      <c r="E42" s="70"/>
      <c r="F42" s="70"/>
      <c r="G42" s="7"/>
      <c r="H42" s="7"/>
    </row>
    <row r="43" spans="1:8" s="1" customFormat="1" ht="24.95" customHeight="1" x14ac:dyDescent="0.25">
      <c r="A43" s="60"/>
      <c r="B43" s="60"/>
      <c r="C43" s="60"/>
      <c r="D43" s="60"/>
      <c r="E43" s="70"/>
      <c r="F43" s="70"/>
      <c r="G43" s="5"/>
      <c r="H43" s="5"/>
    </row>
    <row r="44" spans="1:8" s="1" customFormat="1" ht="24.95" customHeight="1" x14ac:dyDescent="0.25">
      <c r="A44" s="60"/>
      <c r="B44" s="60"/>
      <c r="C44" s="60"/>
      <c r="D44" s="60"/>
      <c r="E44" s="70"/>
      <c r="F44" s="70"/>
      <c r="G44" s="5"/>
      <c r="H44" s="5"/>
    </row>
    <row r="45" spans="1:8" s="1" customFormat="1" x14ac:dyDescent="0.25">
      <c r="E45" s="71">
        <f>SUM(E40:F44)</f>
        <v>0</v>
      </c>
      <c r="F45" s="71"/>
    </row>
    <row r="46" spans="1:8" s="1" customFormat="1" x14ac:dyDescent="0.25"/>
    <row r="47" spans="1:8" s="1" customFormat="1" x14ac:dyDescent="0.25">
      <c r="A47" s="24" t="s">
        <v>44</v>
      </c>
      <c r="B47" s="24"/>
      <c r="C47" s="24"/>
      <c r="D47" s="24"/>
      <c r="E47" s="24"/>
      <c r="F47" s="66" t="s">
        <v>45</v>
      </c>
      <c r="G47" s="66"/>
      <c r="H47" s="66"/>
    </row>
    <row r="48" spans="1:8" s="1" customFormat="1" ht="15" customHeight="1" x14ac:dyDescent="0.25">
      <c r="A48" s="67" t="s">
        <v>46</v>
      </c>
      <c r="B48" s="67"/>
      <c r="C48" s="68" t="s">
        <v>39</v>
      </c>
      <c r="D48" s="68"/>
      <c r="E48" s="69" t="s">
        <v>47</v>
      </c>
      <c r="F48" s="69"/>
      <c r="G48" s="68" t="s">
        <v>48</v>
      </c>
      <c r="H48" s="68"/>
    </row>
    <row r="49" spans="1:8" s="1" customFormat="1" x14ac:dyDescent="0.25">
      <c r="A49" s="67"/>
      <c r="B49" s="67"/>
      <c r="C49" s="68"/>
      <c r="D49" s="68"/>
      <c r="E49" s="69"/>
      <c r="F49" s="69"/>
      <c r="G49" s="6" t="s">
        <v>42</v>
      </c>
      <c r="H49" s="6" t="s">
        <v>43</v>
      </c>
    </row>
    <row r="50" spans="1:8" s="1" customFormat="1" ht="24.95" customHeight="1" x14ac:dyDescent="0.25">
      <c r="A50" s="60"/>
      <c r="B50" s="60"/>
      <c r="C50" s="60"/>
      <c r="D50" s="60"/>
      <c r="E50" s="70"/>
      <c r="F50" s="70"/>
      <c r="G50" s="7"/>
      <c r="H50" s="7"/>
    </row>
    <row r="51" spans="1:8" s="1" customFormat="1" ht="24.95" customHeight="1" x14ac:dyDescent="0.25">
      <c r="A51" s="60"/>
      <c r="B51" s="60"/>
      <c r="C51" s="60"/>
      <c r="D51" s="60"/>
      <c r="E51" s="70"/>
      <c r="F51" s="70"/>
      <c r="G51" s="5"/>
      <c r="H51" s="5"/>
    </row>
    <row r="52" spans="1:8" s="1" customFormat="1" ht="24.95" customHeight="1" x14ac:dyDescent="0.25">
      <c r="A52" s="60"/>
      <c r="B52" s="60"/>
      <c r="C52" s="60"/>
      <c r="D52" s="60"/>
      <c r="E52" s="70"/>
      <c r="F52" s="70"/>
      <c r="G52" s="5"/>
      <c r="H52" s="5"/>
    </row>
    <row r="53" spans="1:8" s="1" customFormat="1" ht="24.95" customHeight="1" x14ac:dyDescent="0.25">
      <c r="A53" s="60"/>
      <c r="B53" s="60"/>
      <c r="C53" s="60"/>
      <c r="D53" s="60"/>
      <c r="E53" s="70"/>
      <c r="F53" s="70"/>
      <c r="G53" s="5"/>
      <c r="H53" s="5"/>
    </row>
    <row r="54" spans="1:8" s="1" customFormat="1" ht="24.95" customHeight="1" x14ac:dyDescent="0.25">
      <c r="A54" s="60"/>
      <c r="B54" s="60"/>
      <c r="C54" s="60"/>
      <c r="D54" s="60"/>
      <c r="E54" s="70"/>
      <c r="F54" s="70"/>
      <c r="G54" s="5"/>
      <c r="H54" s="5"/>
    </row>
    <row r="55" spans="1:8" s="1" customFormat="1" ht="24.95" customHeight="1" x14ac:dyDescent="0.25">
      <c r="E55" s="71">
        <f>SUM(E50:F54)</f>
        <v>0</v>
      </c>
      <c r="F55" s="71"/>
    </row>
    <row r="56" spans="1:8" s="1" customFormat="1" x14ac:dyDescent="0.25"/>
    <row r="57" spans="1:8" s="1" customFormat="1" x14ac:dyDescent="0.25">
      <c r="A57" s="75" t="s">
        <v>49</v>
      </c>
      <c r="B57" s="75"/>
      <c r="C57" s="75"/>
      <c r="D57" s="25" t="str">
        <f>IF(AND(G23&lt;1200000,B8&lt;11,B8&lt;&gt;"",G23&gt;30000),"OUI","NON")</f>
        <v>NON</v>
      </c>
    </row>
    <row r="58" spans="1:8" s="1" customFormat="1" x14ac:dyDescent="0.25">
      <c r="A58" s="76" t="s">
        <v>50</v>
      </c>
      <c r="B58" s="76"/>
      <c r="C58" s="76"/>
      <c r="D58" s="26">
        <f>IF(D57="OUI",(C34+G34+E45+E55)*2,0)</f>
        <v>0</v>
      </c>
    </row>
    <row r="59" spans="1:8" s="1" customFormat="1" x14ac:dyDescent="0.25">
      <c r="A59" s="63" t="s">
        <v>51</v>
      </c>
      <c r="B59" s="63"/>
      <c r="C59" s="63"/>
      <c r="D59" s="27">
        <f>IF(D58&gt;5000,5000,D58)</f>
        <v>0</v>
      </c>
    </row>
    <row r="60" spans="1:8" s="1" customFormat="1" hidden="1" x14ac:dyDescent="0.25">
      <c r="A60" s="72" t="s">
        <v>52</v>
      </c>
      <c r="B60" s="72"/>
      <c r="C60" s="72"/>
      <c r="D60" s="28" t="e">
        <f>IF(E31&gt;0.33,(D59*G31),(D59*G31*F31))</f>
        <v>#VALUE!</v>
      </c>
    </row>
    <row r="61" spans="1:8" s="1" customFormat="1" hidden="1" x14ac:dyDescent="0.25">
      <c r="A61" s="72" t="s">
        <v>53</v>
      </c>
      <c r="B61" s="72"/>
      <c r="C61" s="72"/>
      <c r="D61" s="28">
        <f>IF(I27=0,IF(J27&gt;0,-2*J28,0),-(((I28+J28)/1.5)*2)*G31)</f>
        <v>0</v>
      </c>
    </row>
    <row r="62" spans="1:8" s="1" customFormat="1" hidden="1" x14ac:dyDescent="0.25">
      <c r="A62" s="29" t="s">
        <v>54</v>
      </c>
      <c r="B62" s="29"/>
      <c r="C62" s="29"/>
      <c r="D62" s="28">
        <f>I27+J27</f>
        <v>0</v>
      </c>
      <c r="E62" s="30"/>
    </row>
    <row r="63" spans="1:8" s="1" customFormat="1" ht="26.25" x14ac:dyDescent="0.25">
      <c r="A63" s="73" t="s">
        <v>55</v>
      </c>
      <c r="B63" s="73"/>
      <c r="C63" s="73"/>
      <c r="D63" s="73"/>
      <c r="E63" s="31" t="str">
        <f>IF(D57="NON","",IF(D62=0,D60,IF(D60&lt;300,0,IF(D60&gt;D61,D61,D60))))</f>
        <v/>
      </c>
    </row>
    <row r="64" spans="1:8" s="1" customFormat="1" x14ac:dyDescent="0.25"/>
    <row r="65" spans="1:8" s="1" customFormat="1" ht="51.75" customHeight="1" x14ac:dyDescent="0.25">
      <c r="A65" s="74" t="s">
        <v>56</v>
      </c>
      <c r="B65" s="74"/>
      <c r="C65" s="74"/>
      <c r="D65" s="74"/>
      <c r="E65" s="74"/>
      <c r="F65" s="74"/>
      <c r="G65" s="74"/>
      <c r="H65" s="74"/>
    </row>
  </sheetData>
  <sheetProtection password="8BD8" sheet="1" objects="1" scenarios="1"/>
  <mergeCells count="71">
    <mergeCell ref="A61:C61"/>
    <mergeCell ref="A63:D63"/>
    <mergeCell ref="A65:H65"/>
    <mergeCell ref="E55:F55"/>
    <mergeCell ref="A57:C57"/>
    <mergeCell ref="A58:C58"/>
    <mergeCell ref="A59:C59"/>
    <mergeCell ref="A60:C60"/>
    <mergeCell ref="A53:B53"/>
    <mergeCell ref="C53:D53"/>
    <mergeCell ref="E53:F53"/>
    <mergeCell ref="A54:B54"/>
    <mergeCell ref="C54:D54"/>
    <mergeCell ref="E54:F54"/>
    <mergeCell ref="A51:B51"/>
    <mergeCell ref="C51:D51"/>
    <mergeCell ref="E51:F51"/>
    <mergeCell ref="A52:B52"/>
    <mergeCell ref="C52:D52"/>
    <mergeCell ref="E52:F52"/>
    <mergeCell ref="A48:B49"/>
    <mergeCell ref="C48:D49"/>
    <mergeCell ref="E48:F49"/>
    <mergeCell ref="G48:H48"/>
    <mergeCell ref="A50:B50"/>
    <mergeCell ref="C50:D50"/>
    <mergeCell ref="E50:F50"/>
    <mergeCell ref="A44:B44"/>
    <mergeCell ref="C44:D44"/>
    <mergeCell ref="E44:F44"/>
    <mergeCell ref="E45:F45"/>
    <mergeCell ref="F47:H47"/>
    <mergeCell ref="A42:B42"/>
    <mergeCell ref="C42:D42"/>
    <mergeCell ref="E42:F42"/>
    <mergeCell ref="A43:B43"/>
    <mergeCell ref="C43:D43"/>
    <mergeCell ref="E43:F43"/>
    <mergeCell ref="A40:B40"/>
    <mergeCell ref="C40:D40"/>
    <mergeCell ref="E40:F40"/>
    <mergeCell ref="A41:B41"/>
    <mergeCell ref="C41:D41"/>
    <mergeCell ref="E41:F41"/>
    <mergeCell ref="A37:F37"/>
    <mergeCell ref="G37:H37"/>
    <mergeCell ref="A38:B39"/>
    <mergeCell ref="C38:D39"/>
    <mergeCell ref="E38:F39"/>
    <mergeCell ref="G38:H38"/>
    <mergeCell ref="G23:H23"/>
    <mergeCell ref="A33:C33"/>
    <mergeCell ref="C34:D34"/>
    <mergeCell ref="G34:H34"/>
    <mergeCell ref="C35:E35"/>
    <mergeCell ref="F35:H35"/>
    <mergeCell ref="E16:G16"/>
    <mergeCell ref="E18:G18"/>
    <mergeCell ref="A20:F20"/>
    <mergeCell ref="G20:H21"/>
    <mergeCell ref="A22:E22"/>
    <mergeCell ref="B6:H6"/>
    <mergeCell ref="F8:H8"/>
    <mergeCell ref="B10:H10"/>
    <mergeCell ref="E12:G12"/>
    <mergeCell ref="E14:G14"/>
    <mergeCell ref="D1:H1"/>
    <mergeCell ref="A3:C3"/>
    <mergeCell ref="D3:H3"/>
    <mergeCell ref="D4:H4"/>
    <mergeCell ref="B5:H5"/>
  </mergeCells>
  <conditionalFormatting sqref="F23">
    <cfRule type="dataBar" priority="4">
      <dataBar>
        <cfvo type="min"/>
        <cfvo type="max"/>
        <color rgb="FF638EC6"/>
      </dataBar>
      <extLst>
        <ext xmlns:x14="http://schemas.microsoft.com/office/spreadsheetml/2009/9/main" uri="{B025F937-C7B1-47D3-B67F-A62EFF666E3E}">
          <x14:id>{27C7E247-3982-40B0-B12C-B998EAF2927F}</x14:id>
        </ext>
      </extLst>
    </cfRule>
  </conditionalFormatting>
  <conditionalFormatting sqref="B8">
    <cfRule type="expression" dxfId="2" priority="5">
      <formula>LEN(TRIM(B8))=0</formula>
    </cfRule>
    <cfRule type="containsBlanks" dxfId="1" priority="6">
      <formula>LEN(TRIM(B8))=0</formula>
    </cfRule>
  </conditionalFormatting>
  <dataValidations count="1">
    <dataValidation type="whole" showInputMessage="1" showErrorMessage="1" sqref="B8">
      <formula1>0</formula1>
      <formula2>100</formula2>
    </dataValidation>
  </dataValidations>
  <printOptions horizontalCentered="1" verticalCentered="1"/>
  <pageMargins left="0.25" right="0.25" top="0.75" bottom="0.75" header="0.51180555555555496" footer="0.51180555555555496"/>
  <pageSetup paperSize="9" firstPageNumber="0"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27C7E247-3982-40B0-B12C-B998EAF2927F}">
            <x14:dataBar>
              <x14:cfvo type="autoMin"/>
              <x14:cfvo type="autoMax"/>
              <x14:negativeFillColor rgb="FFFF0000"/>
              <x14:axisColor rgb="FF000000"/>
            </x14:dataBar>
          </x14:cfRule>
          <xm:sqref>F23</xm:sqref>
        </x14:conditionalFormatting>
        <x14:conditionalFormatting xmlns:xm="http://schemas.microsoft.com/office/excel/2006/main">
          <x14:cfRule type="containsText" priority="1" operator="containsText" id="{4F0C239A-B576-4736-AA16-1383F5FAD7E9}">
            <xm:f>NOT(ISERROR(SEARCH($B$8="",B8)))</xm:f>
            <xm:f>$B$8=""</xm:f>
            <x14:dxf>
              <fill>
                <patternFill>
                  <bgColor rgb="FFFFC7CE"/>
                </patternFill>
              </fill>
            </x14:dxf>
          </x14:cfRule>
          <xm:sqref>B8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opLeftCell="A13" zoomScale="80" zoomScaleNormal="80" workbookViewId="0">
      <selection activeCell="M4" sqref="M4"/>
    </sheetView>
  </sheetViews>
  <sheetFormatPr baseColWidth="10" defaultColWidth="9.140625" defaultRowHeight="15" x14ac:dyDescent="0.25"/>
  <cols>
    <col min="1" max="1" width="21.7109375" customWidth="1"/>
    <col min="2" max="2" width="13.7109375" customWidth="1"/>
    <col min="3" max="3" width="17" customWidth="1"/>
    <col min="4" max="4" width="18.7109375" customWidth="1"/>
    <col min="5" max="5" width="20.42578125" customWidth="1"/>
    <col min="6" max="7" width="15.7109375" customWidth="1"/>
    <col min="8" max="8" width="17.5703125" customWidth="1"/>
    <col min="9" max="1025" width="10.7109375" customWidth="1"/>
  </cols>
  <sheetData>
    <row r="1" spans="1:9" ht="60.75" customHeight="1" x14ac:dyDescent="0.25">
      <c r="D1" s="88" t="s">
        <v>57</v>
      </c>
      <c r="E1" s="88"/>
      <c r="F1" s="88"/>
      <c r="G1" s="88"/>
      <c r="H1" s="88"/>
    </row>
    <row r="4" spans="1:9" s="1" customFormat="1" ht="24.95" customHeight="1" x14ac:dyDescent="0.25">
      <c r="A4" s="51" t="s">
        <v>0</v>
      </c>
      <c r="B4" s="51"/>
      <c r="C4" s="51"/>
      <c r="D4" s="77">
        <f>Questionnaire!D3</f>
        <v>0</v>
      </c>
      <c r="E4" s="77"/>
      <c r="F4" s="77"/>
      <c r="G4" s="77"/>
      <c r="H4" s="77"/>
    </row>
    <row r="5" spans="1:9" s="1" customFormat="1" x14ac:dyDescent="0.25">
      <c r="D5" s="53"/>
      <c r="E5" s="53"/>
      <c r="F5" s="53"/>
      <c r="G5" s="53"/>
      <c r="H5" s="53"/>
    </row>
    <row r="6" spans="1:9" s="1" customFormat="1" ht="33" customHeight="1" x14ac:dyDescent="0.25">
      <c r="A6" s="51" t="s">
        <v>58</v>
      </c>
      <c r="B6" s="51"/>
      <c r="C6" s="51"/>
      <c r="D6" s="51"/>
      <c r="E6" s="51"/>
      <c r="F6" s="5" t="s">
        <v>59</v>
      </c>
      <c r="G6" s="3"/>
      <c r="H6" s="5" t="s">
        <v>60</v>
      </c>
    </row>
    <row r="7" spans="1:9" s="1" customFormat="1" ht="15.75" customHeight="1" x14ac:dyDescent="0.25">
      <c r="A7" s="9"/>
      <c r="B7" s="9"/>
      <c r="C7" s="9"/>
      <c r="D7" s="9"/>
      <c r="E7" s="32"/>
      <c r="F7" s="32"/>
      <c r="G7" s="32"/>
      <c r="H7" s="32"/>
      <c r="I7" s="32"/>
    </row>
    <row r="8" spans="1:9" s="1" customFormat="1" ht="33" customHeight="1" x14ac:dyDescent="0.25">
      <c r="A8" s="51" t="s">
        <v>61</v>
      </c>
      <c r="B8" s="51"/>
      <c r="C8" s="51"/>
      <c r="D8" s="51"/>
      <c r="E8" s="51"/>
      <c r="F8" s="5" t="s">
        <v>59</v>
      </c>
      <c r="G8" s="3"/>
      <c r="H8" s="5" t="s">
        <v>60</v>
      </c>
    </row>
    <row r="9" spans="1:9" s="1" customFormat="1" x14ac:dyDescent="0.25">
      <c r="D9" s="2"/>
      <c r="E9" s="2"/>
      <c r="F9" s="2"/>
      <c r="G9" s="2"/>
      <c r="H9" s="2"/>
    </row>
    <row r="10" spans="1:9" s="1" customFormat="1" ht="33" customHeight="1" x14ac:dyDescent="0.25">
      <c r="A10" s="51" t="s">
        <v>62</v>
      </c>
      <c r="B10" s="51"/>
      <c r="C10" s="51"/>
      <c r="D10" s="51"/>
      <c r="E10" s="51"/>
      <c r="F10" s="5" t="s">
        <v>59</v>
      </c>
      <c r="G10" s="3"/>
      <c r="H10" s="5" t="s">
        <v>60</v>
      </c>
    </row>
    <row r="11" spans="1:9" s="1" customFormat="1" ht="12" customHeight="1" x14ac:dyDescent="0.25">
      <c r="A11" s="9"/>
      <c r="B11" s="9"/>
      <c r="C11" s="9"/>
      <c r="D11" s="9"/>
      <c r="E11" s="9"/>
      <c r="F11" s="9"/>
      <c r="G11" s="9"/>
      <c r="H11" s="9"/>
      <c r="I11" s="9"/>
    </row>
    <row r="12" spans="1:9" s="1" customFormat="1" ht="33" customHeight="1" x14ac:dyDescent="0.25">
      <c r="A12" s="51" t="s">
        <v>63</v>
      </c>
      <c r="B12" s="51"/>
      <c r="C12" s="51"/>
      <c r="D12" s="51"/>
      <c r="E12" s="51"/>
      <c r="F12" s="5" t="s">
        <v>59</v>
      </c>
      <c r="G12" s="3"/>
      <c r="H12" s="5" t="s">
        <v>60</v>
      </c>
    </row>
    <row r="13" spans="1:9" s="1" customFormat="1" ht="15" customHeight="1" x14ac:dyDescent="0.25">
      <c r="B13" s="3"/>
      <c r="C13" s="3"/>
      <c r="D13" s="3"/>
      <c r="E13" s="3"/>
      <c r="F13" s="3"/>
      <c r="G13" s="3"/>
      <c r="H13" s="3"/>
    </row>
    <row r="14" spans="1:9" s="1" customFormat="1" ht="33" customHeight="1" x14ac:dyDescent="0.25">
      <c r="A14" s="78" t="s">
        <v>64</v>
      </c>
      <c r="B14" s="78"/>
      <c r="C14" s="78"/>
      <c r="D14" s="78"/>
      <c r="E14" s="78"/>
      <c r="F14" s="5" t="s">
        <v>59</v>
      </c>
      <c r="G14" s="3"/>
      <c r="H14" s="5" t="s">
        <v>60</v>
      </c>
    </row>
    <row r="15" spans="1:9" s="1" customFormat="1" x14ac:dyDescent="0.25">
      <c r="F15" s="6"/>
      <c r="G15" s="6"/>
      <c r="H15" s="6"/>
    </row>
    <row r="16" spans="1:9" s="1" customFormat="1" ht="33" customHeight="1" x14ac:dyDescent="0.25">
      <c r="A16" s="78" t="s">
        <v>65</v>
      </c>
      <c r="B16" s="78"/>
      <c r="C16" s="78"/>
      <c r="D16" s="78"/>
      <c r="E16" s="78"/>
      <c r="F16" s="5" t="s">
        <v>59</v>
      </c>
      <c r="G16" s="3"/>
      <c r="H16" s="5" t="s">
        <v>60</v>
      </c>
    </row>
    <row r="17" spans="1:10" s="1" customFormat="1" x14ac:dyDescent="0.25">
      <c r="F17" s="2"/>
      <c r="H17" s="2"/>
    </row>
    <row r="18" spans="1:10" s="1" customFormat="1" ht="33" customHeight="1" x14ac:dyDescent="0.25">
      <c r="A18" s="78" t="s">
        <v>66</v>
      </c>
      <c r="B18" s="78"/>
      <c r="C18" s="78"/>
      <c r="D18" s="78"/>
      <c r="E18" s="78"/>
      <c r="F18" s="5" t="s">
        <v>59</v>
      </c>
      <c r="G18" s="3"/>
      <c r="H18" s="5" t="s">
        <v>60</v>
      </c>
    </row>
    <row r="19" spans="1:10" s="1" customFormat="1" x14ac:dyDescent="0.25">
      <c r="F19" s="2"/>
      <c r="H19" s="2"/>
    </row>
    <row r="20" spans="1:10" s="1" customFormat="1" ht="33" customHeight="1" x14ac:dyDescent="0.25">
      <c r="A20" s="79" t="s">
        <v>67</v>
      </c>
      <c r="B20" s="79"/>
      <c r="C20" s="79"/>
      <c r="D20" s="79"/>
      <c r="E20" s="79"/>
      <c r="F20" s="5" t="s">
        <v>59</v>
      </c>
      <c r="G20" s="3"/>
      <c r="H20" s="5" t="s">
        <v>60</v>
      </c>
    </row>
    <row r="21" spans="1:10" s="1" customFormat="1" x14ac:dyDescent="0.25">
      <c r="C21" s="2"/>
      <c r="D21" s="2"/>
      <c r="E21" s="2"/>
    </row>
    <row r="22" spans="1:10" s="1" customFormat="1" ht="33" customHeight="1" x14ac:dyDescent="0.25">
      <c r="A22" s="78" t="s">
        <v>68</v>
      </c>
      <c r="B22" s="78"/>
      <c r="C22" s="78"/>
      <c r="D22" s="78"/>
      <c r="E22" s="78"/>
      <c r="F22" s="5" t="s">
        <v>59</v>
      </c>
      <c r="G22" s="3"/>
      <c r="H22" s="5" t="s">
        <v>60</v>
      </c>
    </row>
    <row r="23" spans="1:10" s="1" customFormat="1" x14ac:dyDescent="0.25">
      <c r="E23" s="2"/>
      <c r="F23" s="2"/>
      <c r="G23" s="2"/>
    </row>
    <row r="24" spans="1:10" s="1" customFormat="1" ht="33" customHeight="1" x14ac:dyDescent="0.25">
      <c r="A24" s="78" t="s">
        <v>69</v>
      </c>
      <c r="B24" s="78"/>
      <c r="C24" s="78"/>
      <c r="D24" s="78"/>
      <c r="E24" s="78"/>
      <c r="F24" s="5" t="s">
        <v>59</v>
      </c>
      <c r="G24" s="3"/>
      <c r="H24" s="5" t="s">
        <v>60</v>
      </c>
    </row>
    <row r="25" spans="1:10" s="1" customFormat="1" x14ac:dyDescent="0.25">
      <c r="A25" s="9"/>
      <c r="B25" s="9"/>
      <c r="C25" s="9"/>
    </row>
    <row r="26" spans="1:10" s="1" customFormat="1" x14ac:dyDescent="0.25">
      <c r="A26" s="33" t="s">
        <v>70</v>
      </c>
      <c r="B26" s="34"/>
      <c r="C26" s="2"/>
      <c r="D26" s="35"/>
      <c r="E26" s="35"/>
      <c r="F26" s="3" t="s">
        <v>16</v>
      </c>
      <c r="G26" s="2"/>
      <c r="H26" s="2"/>
    </row>
    <row r="27" spans="1:10" s="1" customFormat="1" ht="20.100000000000001" customHeight="1" x14ac:dyDescent="0.25">
      <c r="A27" s="51" t="s">
        <v>71</v>
      </c>
      <c r="B27" s="51"/>
      <c r="C27" s="51"/>
      <c r="D27" s="51"/>
      <c r="E27" s="51"/>
      <c r="F27" s="51"/>
      <c r="G27" s="80">
        <f>Questionnaire!G20</f>
        <v>0</v>
      </c>
      <c r="H27" s="80"/>
    </row>
    <row r="28" spans="1:10" s="1" customFormat="1" ht="20.100000000000001" customHeight="1" x14ac:dyDescent="0.25">
      <c r="A28" s="78" t="s">
        <v>72</v>
      </c>
      <c r="B28" s="78"/>
      <c r="C28" s="78"/>
      <c r="D28" s="78"/>
      <c r="E28" s="78"/>
      <c r="F28" s="2"/>
      <c r="G28" s="81">
        <f>Questionnaire!F22</f>
        <v>0</v>
      </c>
      <c r="H28" s="81"/>
    </row>
    <row r="29" spans="1:10" s="1" customFormat="1" ht="20.100000000000001" customHeight="1" x14ac:dyDescent="0.25">
      <c r="A29" s="11" t="s">
        <v>73</v>
      </c>
      <c r="B29" s="11"/>
      <c r="C29" s="12"/>
      <c r="D29" s="13"/>
      <c r="E29" s="13"/>
      <c r="G29" s="82" t="e">
        <f>G27/G28*12</f>
        <v>#DIV/0!</v>
      </c>
      <c r="H29" s="82"/>
    </row>
    <row r="30" spans="1:10" s="1" customFormat="1" ht="20.100000000000001" customHeight="1" x14ac:dyDescent="0.25">
      <c r="A30" s="1" t="s">
        <v>16</v>
      </c>
      <c r="C30" s="6" t="s">
        <v>83</v>
      </c>
      <c r="D30" s="6" t="s">
        <v>18</v>
      </c>
      <c r="E30" s="1" t="s">
        <v>19</v>
      </c>
      <c r="F30" s="1" t="s">
        <v>84</v>
      </c>
      <c r="G30" s="1" t="s">
        <v>21</v>
      </c>
      <c r="H30" s="1" t="s">
        <v>22</v>
      </c>
    </row>
    <row r="31" spans="1:10" s="1" customFormat="1" ht="20.100000000000001" customHeight="1" x14ac:dyDescent="0.25">
      <c r="A31" s="1" t="s">
        <v>25</v>
      </c>
      <c r="B31" s="6">
        <v>2020</v>
      </c>
      <c r="C31" s="36">
        <f>Questionnaire!C26</f>
        <v>0</v>
      </c>
      <c r="D31" s="36">
        <f>Questionnaire!D26</f>
        <v>0</v>
      </c>
      <c r="E31" s="36">
        <f>Questionnaire!E26</f>
        <v>0</v>
      </c>
      <c r="F31" s="36">
        <f>Questionnaire!F26</f>
        <v>0</v>
      </c>
      <c r="G31" s="36">
        <f>Questionnaire!G26</f>
        <v>0</v>
      </c>
      <c r="H31" s="36">
        <f>Questionnaire!H26</f>
        <v>0</v>
      </c>
    </row>
    <row r="32" spans="1:10" s="1" customFormat="1" ht="20.100000000000001" customHeight="1" x14ac:dyDescent="0.25">
      <c r="A32" s="1" t="s">
        <v>25</v>
      </c>
      <c r="B32" s="6">
        <v>2019</v>
      </c>
      <c r="C32" s="36">
        <f>Questionnaire!C27</f>
        <v>0</v>
      </c>
      <c r="D32" s="36">
        <f>Questionnaire!D27</f>
        <v>0</v>
      </c>
      <c r="E32" s="36">
        <f>Questionnaire!E27</f>
        <v>0</v>
      </c>
      <c r="F32" s="36">
        <f>Questionnaire!F27</f>
        <v>0</v>
      </c>
      <c r="G32" s="36">
        <f>Questionnaire!G27</f>
        <v>0</v>
      </c>
      <c r="H32" s="36">
        <f>Questionnaire!H27</f>
        <v>0</v>
      </c>
      <c r="I32" s="30">
        <f>C32+D32+E32</f>
        <v>0</v>
      </c>
      <c r="J32" s="30">
        <f>F32+G32+H32</f>
        <v>0</v>
      </c>
    </row>
    <row r="33" spans="1:13" s="1" customFormat="1" ht="20.100000000000001" customHeight="1" x14ac:dyDescent="0.25">
      <c r="B33" s="6" t="s">
        <v>26</v>
      </c>
      <c r="C33" s="37">
        <f t="shared" ref="C33:H33" si="0">C31-C32</f>
        <v>0</v>
      </c>
      <c r="D33" s="37">
        <f t="shared" si="0"/>
        <v>0</v>
      </c>
      <c r="E33" s="44">
        <f t="shared" si="0"/>
        <v>0</v>
      </c>
      <c r="F33" s="44">
        <f t="shared" si="0"/>
        <v>0</v>
      </c>
      <c r="G33" s="30">
        <f t="shared" si="0"/>
        <v>0</v>
      </c>
      <c r="H33" s="30">
        <f t="shared" si="0"/>
        <v>0</v>
      </c>
      <c r="I33" s="30">
        <f>C33+D33+E33</f>
        <v>0</v>
      </c>
      <c r="J33" s="30">
        <f>F33+G33+H33</f>
        <v>0</v>
      </c>
    </row>
    <row r="34" spans="1:13" s="1" customFormat="1" ht="20.100000000000001" customHeight="1" x14ac:dyDescent="0.25">
      <c r="B34" s="6" t="s">
        <v>74</v>
      </c>
      <c r="C34" s="38">
        <f>IF(C32=0,100%,1-(C31/C32))</f>
        <v>1</v>
      </c>
      <c r="D34" s="38">
        <f>IF(D32=0,100%,1-(D31/D32))</f>
        <v>1</v>
      </c>
      <c r="E34" s="38">
        <f t="shared" ref="E34:H34" si="1">IF(E32=0,100%,1-(E31/E32))</f>
        <v>1</v>
      </c>
      <c r="F34" s="38">
        <f t="shared" si="1"/>
        <v>1</v>
      </c>
      <c r="G34" s="38">
        <f t="shared" si="1"/>
        <v>1</v>
      </c>
      <c r="H34" s="38">
        <f t="shared" si="1"/>
        <v>1</v>
      </c>
      <c r="K34" s="20"/>
      <c r="L34" s="20"/>
      <c r="M34" s="49"/>
    </row>
    <row r="35" spans="1:13" s="1" customFormat="1" ht="20.100000000000001" customHeight="1" x14ac:dyDescent="0.25">
      <c r="B35" s="6"/>
      <c r="C35" s="38" t="s">
        <v>27</v>
      </c>
      <c r="D35" s="38" t="s">
        <v>28</v>
      </c>
      <c r="E35" s="38" t="s">
        <v>29</v>
      </c>
      <c r="F35" s="39" t="s">
        <v>85</v>
      </c>
      <c r="G35" s="40"/>
    </row>
    <row r="36" spans="1:13" s="1" customFormat="1" ht="20.100000000000001" customHeight="1" x14ac:dyDescent="0.25">
      <c r="B36" s="6"/>
      <c r="C36" s="38">
        <f>(C34+D34+E34+F34+G34+H34)/6</f>
        <v>1</v>
      </c>
      <c r="D36" s="38">
        <f>IF(C36&gt;33.33%,100%,C36/33.33%)</f>
        <v>1</v>
      </c>
      <c r="E36" s="38" t="e">
        <f>+IF(G29&lt;1000000,1,(1-((G29-1000000)/200000)))</f>
        <v>#DIV/0!</v>
      </c>
      <c r="F36" s="50">
        <f>IF(I32=0,IF(J32&gt;0,-2*J33,0),-(((I33+J33)/1.5)*2)*E36)</f>
        <v>0</v>
      </c>
      <c r="G36" s="40"/>
    </row>
    <row r="37" spans="1:13" s="1" customFormat="1" ht="20.100000000000001" customHeight="1" x14ac:dyDescent="0.25">
      <c r="A37" s="78" t="s">
        <v>30</v>
      </c>
      <c r="B37" s="78"/>
      <c r="C37" s="78"/>
      <c r="E37" s="1" t="s">
        <v>33</v>
      </c>
      <c r="F37" s="41">
        <f>Questionnaire!C34</f>
        <v>0</v>
      </c>
      <c r="G37" s="1" t="s">
        <v>34</v>
      </c>
      <c r="H37" s="41">
        <f>Questionnaire!G34</f>
        <v>0</v>
      </c>
    </row>
    <row r="38" spans="1:13" ht="20.100000000000001" customHeight="1" x14ac:dyDescent="0.25">
      <c r="A38" s="1" t="s">
        <v>75</v>
      </c>
      <c r="B38" s="1"/>
      <c r="C38" s="1"/>
      <c r="D38" s="1"/>
      <c r="E38" s="1"/>
      <c r="F38" s="1"/>
      <c r="G38" s="1"/>
      <c r="H38" s="41">
        <f>Questionnaire!E45</f>
        <v>0</v>
      </c>
    </row>
    <row r="39" spans="1:13" ht="20.100000000000001" customHeight="1" x14ac:dyDescent="0.25">
      <c r="A39" s="1" t="s">
        <v>44</v>
      </c>
      <c r="B39" s="1"/>
      <c r="C39" s="1"/>
      <c r="D39" s="1"/>
      <c r="E39" s="1"/>
      <c r="F39" s="1"/>
      <c r="G39" s="1"/>
      <c r="H39" s="41">
        <f>Questionnaire!E55</f>
        <v>0</v>
      </c>
    </row>
    <row r="40" spans="1:13" ht="20.100000000000001" customHeight="1" x14ac:dyDescent="0.25">
      <c r="A40" s="1" t="s">
        <v>49</v>
      </c>
      <c r="B40" s="1"/>
      <c r="C40" s="1"/>
      <c r="D40" s="42" t="str">
        <f>Questionnaire!D57</f>
        <v>NON</v>
      </c>
      <c r="E40" s="1" t="s">
        <v>51</v>
      </c>
      <c r="F40" s="1"/>
      <c r="G40" s="1"/>
      <c r="H40" s="43">
        <f>Questionnaire!D59</f>
        <v>0</v>
      </c>
    </row>
    <row r="41" spans="1:13" ht="20.100000000000001" customHeight="1" x14ac:dyDescent="0.25">
      <c r="A41" s="1" t="s">
        <v>50</v>
      </c>
      <c r="B41" s="1"/>
      <c r="C41" s="1"/>
      <c r="D41" s="44">
        <f>Questionnaire!D58</f>
        <v>0</v>
      </c>
      <c r="E41" s="1" t="s">
        <v>52</v>
      </c>
      <c r="F41" s="1"/>
      <c r="G41" s="1"/>
      <c r="H41" s="43" t="e">
        <f>Questionnaire!D60</f>
        <v>#VALUE!</v>
      </c>
    </row>
    <row r="42" spans="1:13" ht="20.100000000000001" customHeight="1" x14ac:dyDescent="0.25">
      <c r="A42" s="1" t="s">
        <v>76</v>
      </c>
      <c r="B42" s="11"/>
      <c r="C42" s="45" t="str">
        <f>IF(D40="NON","",IF(I32=0,H41,IF(H41&lt;300,0,IF(H41&gt;F36,F36,H41))))</f>
        <v/>
      </c>
      <c r="D42" s="1" t="s">
        <v>77</v>
      </c>
      <c r="F42" s="46" t="str">
        <f>Questionnaire!E63</f>
        <v/>
      </c>
      <c r="G42" s="6" t="s">
        <v>78</v>
      </c>
      <c r="H42" s="47" t="e">
        <f>C42-F42</f>
        <v>#VALUE!</v>
      </c>
    </row>
    <row r="43" spans="1:13" x14ac:dyDescent="0.25">
      <c r="E43" s="1"/>
      <c r="F43" s="1"/>
      <c r="G43" s="1"/>
      <c r="H43" s="1"/>
    </row>
    <row r="44" spans="1:13" x14ac:dyDescent="0.25">
      <c r="A44" s="1" t="s">
        <v>79</v>
      </c>
      <c r="B44" s="1"/>
      <c r="C44" s="1"/>
      <c r="D44" s="1"/>
      <c r="E44" s="1"/>
      <c r="F44" s="1"/>
      <c r="G44" s="1"/>
      <c r="H44" s="1"/>
    </row>
    <row r="45" spans="1:13" x14ac:dyDescent="0.25">
      <c r="A45" s="83"/>
      <c r="B45" s="83"/>
      <c r="C45" s="83"/>
      <c r="D45" s="83"/>
      <c r="E45" s="83"/>
      <c r="F45" s="83"/>
      <c r="G45" s="83"/>
      <c r="H45" s="83"/>
    </row>
    <row r="46" spans="1:13" x14ac:dyDescent="0.25">
      <c r="A46" s="84"/>
      <c r="B46" s="84"/>
      <c r="C46" s="84"/>
      <c r="D46" s="84"/>
      <c r="E46" s="84"/>
      <c r="F46" s="84"/>
      <c r="G46" s="84"/>
      <c r="H46" s="84"/>
    </row>
    <row r="47" spans="1:13" x14ac:dyDescent="0.25">
      <c r="A47" s="84"/>
      <c r="B47" s="84"/>
      <c r="C47" s="84"/>
      <c r="D47" s="84"/>
      <c r="E47" s="84"/>
      <c r="F47" s="84"/>
      <c r="G47" s="84"/>
      <c r="H47" s="84"/>
    </row>
    <row r="48" spans="1:13" x14ac:dyDescent="0.25">
      <c r="A48" s="84"/>
      <c r="B48" s="84"/>
      <c r="C48" s="84"/>
      <c r="D48" s="84"/>
      <c r="E48" s="84"/>
      <c r="F48" s="84"/>
      <c r="G48" s="84"/>
      <c r="H48" s="84"/>
    </row>
    <row r="49" spans="1:8" x14ac:dyDescent="0.25">
      <c r="A49" s="84"/>
      <c r="B49" s="84"/>
      <c r="C49" s="84"/>
      <c r="D49" s="84"/>
      <c r="E49" s="84"/>
      <c r="F49" s="84"/>
      <c r="G49" s="84"/>
      <c r="H49" s="84"/>
    </row>
    <row r="50" spans="1:8" x14ac:dyDescent="0.25">
      <c r="A50" s="84"/>
      <c r="B50" s="84"/>
      <c r="C50" s="84"/>
      <c r="D50" s="84"/>
      <c r="E50" s="84"/>
      <c r="F50" s="84"/>
      <c r="G50" s="84"/>
      <c r="H50" s="84"/>
    </row>
    <row r="51" spans="1:8" x14ac:dyDescent="0.25">
      <c r="A51" s="85"/>
      <c r="B51" s="85"/>
      <c r="C51" s="85"/>
      <c r="D51" s="85"/>
      <c r="E51" s="85"/>
      <c r="F51" s="85"/>
      <c r="G51" s="85"/>
      <c r="H51" s="85"/>
    </row>
    <row r="52" spans="1:8" x14ac:dyDescent="0.25">
      <c r="A52" s="1"/>
      <c r="B52" s="1"/>
      <c r="C52" s="1"/>
      <c r="D52" s="1"/>
      <c r="E52" s="1"/>
      <c r="F52" s="1"/>
      <c r="G52" s="1"/>
      <c r="H52" s="1"/>
    </row>
    <row r="53" spans="1:8" ht="27" customHeight="1" x14ac:dyDescent="0.25">
      <c r="A53" s="11" t="s">
        <v>80</v>
      </c>
      <c r="B53" s="86"/>
      <c r="C53" s="86"/>
      <c r="D53" s="86"/>
      <c r="E53" s="48" t="s">
        <v>81</v>
      </c>
      <c r="F53" s="87" t="s">
        <v>16</v>
      </c>
      <c r="G53" s="87"/>
      <c r="H53" s="87"/>
    </row>
    <row r="54" spans="1:8" x14ac:dyDescent="0.25">
      <c r="A54" s="12"/>
      <c r="B54" s="12"/>
      <c r="C54" s="12"/>
      <c r="D54" s="13"/>
      <c r="E54" s="13"/>
      <c r="F54" s="1"/>
      <c r="G54" s="1"/>
      <c r="H54" s="1"/>
    </row>
    <row r="55" spans="1:8" ht="54" customHeight="1" x14ac:dyDescent="0.25">
      <c r="A55" s="1" t="s">
        <v>82</v>
      </c>
      <c r="B55" s="60"/>
      <c r="C55" s="60"/>
      <c r="D55" s="60"/>
      <c r="F55" s="1"/>
      <c r="G55" s="1"/>
      <c r="H55" s="1"/>
    </row>
  </sheetData>
  <mergeCells count="30">
    <mergeCell ref="A50:H50"/>
    <mergeCell ref="A51:H51"/>
    <mergeCell ref="B53:D53"/>
    <mergeCell ref="F53:H53"/>
    <mergeCell ref="B55:D55"/>
    <mergeCell ref="A45:H45"/>
    <mergeCell ref="A46:H46"/>
    <mergeCell ref="A47:H47"/>
    <mergeCell ref="A48:H48"/>
    <mergeCell ref="A49:H49"/>
    <mergeCell ref="G27:H27"/>
    <mergeCell ref="A28:E28"/>
    <mergeCell ref="G28:H28"/>
    <mergeCell ref="G29:H29"/>
    <mergeCell ref="A37:C37"/>
    <mergeCell ref="A18:E18"/>
    <mergeCell ref="A20:E20"/>
    <mergeCell ref="A22:E22"/>
    <mergeCell ref="A24:E24"/>
    <mergeCell ref="A27:F27"/>
    <mergeCell ref="A8:E8"/>
    <mergeCell ref="A10:E10"/>
    <mergeCell ref="A12:E12"/>
    <mergeCell ref="A14:E14"/>
    <mergeCell ref="A16:E16"/>
    <mergeCell ref="D1:H1"/>
    <mergeCell ref="A4:C4"/>
    <mergeCell ref="D4:H4"/>
    <mergeCell ref="D5:H5"/>
    <mergeCell ref="A6:E6"/>
  </mergeCells>
  <conditionalFormatting sqref="F29">
    <cfRule type="dataBar" priority="2">
      <dataBar>
        <cfvo type="min"/>
        <cfvo type="max"/>
        <color rgb="FF638EC6"/>
      </dataBar>
      <extLst>
        <ext xmlns:x14="http://schemas.microsoft.com/office/spreadsheetml/2009/9/main" uri="{B025F937-C7B1-47D3-B67F-A62EFF666E3E}">
          <x14:id>{B832B66F-4938-4D76-AF45-56F534E370F6}</x14:id>
        </ext>
      </extLst>
    </cfRule>
  </conditionalFormatting>
  <pageMargins left="0.70833333333333304" right="0.70833333333333304" top="0.74791666666666701" bottom="0.74791666666666701" header="0.51180555555555496" footer="0.51180555555555496"/>
  <pageSetup paperSize="9" firstPageNumber="0" fitToHeight="2"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B832B66F-4938-4D76-AF45-56F534E370F6}">
            <x14:dataBar axisPosition="none">
              <x14:cfvo type="min"/>
              <x14:cfvo type="max"/>
              <x14:negativeFillColor rgb="FF638EC6"/>
            </x14:dataBar>
          </x14:cfRule>
          <xm:sqref>F29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103</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Questionnaire</vt:lpstr>
      <vt:lpstr>Contrôle</vt:lpstr>
      <vt:lpstr>Questionnaire!_FilterDatabase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HUCHE</dc:creator>
  <cp:lastModifiedBy>Céline HUCHE</cp:lastModifiedBy>
  <cp:revision>8</cp:revision>
  <cp:lastPrinted>2020-07-23T11:53:15Z</cp:lastPrinted>
  <dcterms:created xsi:type="dcterms:W3CDTF">2020-04-18T08:04:45Z</dcterms:created>
  <dcterms:modified xsi:type="dcterms:W3CDTF">2020-08-07T10:00:36Z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